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4240" windowHeight="13740" tabRatio="500" activeTab="0"/>
  </bookViews>
  <sheets>
    <sheet name="SummaryReport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<sst xmlns="http://schemas.openxmlformats.org/spreadsheetml/2006/main" count="73" uniqueCount="67">
  <si>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INET</t>
  </si>
  <si>
    <t xml:space="preserve">CỘNG HÒA XÃ HỘI CHỦ NGHĨA VIỆT NAM </t>
  </si>
  <si>
    <t>Độc lập - Tự do - Hạnh phúc</t>
  </si>
  <si>
    <t>Đơn vị</t>
  </si>
  <si>
    <t>Nội dung thống kê</t>
  </si>
  <si>
    <t>Hồ sơ tồn đầu kỳ</t>
  </si>
  <si>
    <t>Hồ sơ nhận trong kỳ</t>
  </si>
  <si>
    <t xml:space="preserve">Tổng cộng </t>
  </si>
  <si>
    <t xml:space="preserve">Tình hình giải quyết hồ sơ </t>
  </si>
  <si>
    <t>Tỷ lệ (%)</t>
  </si>
  <si>
    <t>Ghi chú</t>
  </si>
  <si>
    <t xml:space="preserve">Hồ sơ giải quyết đúng hạn </t>
  </si>
  <si>
    <t>Hồ sơ trễ hạn</t>
  </si>
  <si>
    <t>Hồ sơ đang giải quyết (trong hạn )</t>
  </si>
  <si>
    <t>Hồ sơ đang giải quyết (trong hạn)</t>
  </si>
  <si>
    <t>Đã giải quyết</t>
  </si>
  <si>
    <t>Đang giải quyết</t>
  </si>
  <si>
    <t>Người Báo Cáo</t>
  </si>
  <si>
    <t>STT</t>
  </si>
  <si>
    <t>TỔNG CỘNG</t>
  </si>
  <si>
    <t>Đánh giá kết quả</t>
  </si>
  <si>
    <t>TRUNG TÂM PHỤC VỤ HÀNH CHÍNH CÔNG</t>
  </si>
  <si>
    <t>Từ ngày …... - Đến ngày: …...</t>
  </si>
  <si>
    <t>BẢNG THỐNG KÊ HỒ SƠ GIẢI QUYẾT THỦ TỤC HÀNH CHÍNH CỦA SỞ BAN NGÀNH</t>
  </si>
  <si>
    <t>Trước hạn</t>
  </si>
  <si>
    <t>Đúng hạn</t>
  </si>
  <si>
    <t>Tổng</t>
  </si>
  <si>
    <t>Hồ sơ giải quyết đúng</t>
  </si>
  <si>
    <t>(5)=(3)+(4)</t>
  </si>
  <si>
    <t>(8)=(6)+(7)</t>
  </si>
  <si>
    <t>(11)=(9)+(10)</t>
  </si>
  <si>
    <t>(13)=(9)/(5)*100</t>
  </si>
  <si>
    <t>(14)=(11)/(5)*100</t>
  </si>
  <si>
    <t>(15)=(12)/(5)*100</t>
  </si>
  <si>
    <t>(16)=(13)+(15)</t>
  </si>
  <si>
    <t>(1)</t>
  </si>
  <si>
    <t>(2)</t>
  </si>
  <si>
    <t>(3)</t>
  </si>
  <si>
    <t>(4)</t>
  </si>
  <si>
    <t>(6)</t>
  </si>
  <si>
    <t>(7)</t>
  </si>
  <si>
    <t>(9)</t>
  </si>
  <si>
    <t>(10)</t>
  </si>
  <si>
    <t>(12)</t>
  </si>
  <si>
    <t>{organ={"country":"VN","expiredDate":0,"uuid":"60a77f1f3601065534e04b1c","amountDeduction":-1,"cloudDomain":"quangnam.gov.vn","amountQuotation":-1,"weekDay":"","smsAccountID":"","logo":"","state":"","fax":"","fname":"Quản trị","coordinate":[0,0],"orgName":"TTHCC tỉnh Quảng Nam","memberRestricted":false,"emailEnabled":true,"dayofbirth":"","profiles":[],"mercuryAPIKey":"","zipcode":"","pobox":"","phone":"","paymentMethodID":"","district":"","acctPrxDomain":"tthcc","organId":"000.00.00.T01","subdomain":false,"position":"","status":"APPROVED","groupType":"","smsProviderID":"","city":"","policies":[],"industry":"","mname":"hệ","secret":"","orgPrxDomain":"tthcc","parentID":"","lname":"thống","postalcode":"","email":"quantri@quangnam.gov.vn","dayHour":"","website":"","weekOnMonday":true,"languageUsed":"vi","address2":"","departerment":"","address1":"Quảng Nam","sex":"","emailQuota":0,"accountPrefix":false,"activedDate":1621589791163,"uriPrefix":"tthcc","byteDataUsed":0,"attributes":[],"mercurySecret":"","username":"info@inetcloud.vn"}, paramsreport={"organ":{"country":"VN","expiredDate":0,"uuid":"60a77f1f3601065534e04b1c","amountDeduction":-1,"cloudDomain":"quangnam.gov.vn","amountQuotation":-1,"weekDay":"","smsAccountID":"","logo":"","state":"","fax":"","fname":"Quản trị","coordinate":[0,0],"orgName":"TTHCC tỉnh Quảng Nam","memberRestricted":false,"emailEnabled":true,"dayofbirth":"","profiles":[],"mercuryAPIKey":"","zipcode":"","pobox":"","phone":"","paymentMethodID":"","district":"","acctPrxDomain":"tthcc","organId":"000.00.00.T01","subdomain":false,"position":"","status":"APPROVED","groupType":"","smsProviderID":"","city":"","policies":[],"industry":"","mname":"hệ","secret":"","orgPrxDomain":"tthcc","parentID":"","lname":"thống","postalcode":"","email":"quantri@quangnam.gov.vn","dayHour":"","website":"","weekOnMonday":true,"languageUsed":"vi","address2":"","departerment":"","address1":"Quảng Nam","sex":"","emailQuota":0,"accountPrefix":false,"activedDate":1621589791163,"uriPrefix":"tthcc","byteDataUsed":0,"attributes":[],"mercurySecret":"","username":"info@inetcloud.vn"},"sitereport":{"country":"VN","prefix":"smartcloud","expiredDate":0,"uuid":"60a7650caab66754a1c12d0a","themes":"","cloudDomain":"quangnam.gov.vn","firmContext":"tthcc","profileID":"","logo":"","links":[],"state":"","fax":"","_dbSize":393,"longitude":0,"mngmcenter":"eb8a44df-bc62-410a-8602-bfa87fdfb22f","orgDomain":"quangnam.gov.vn","memberRestricted":false,"zipcode":"","parentName":"","pobox":"","size":0,"phone":"","district":"","name":"TTHCC tỉnh Quảng Nam","acctPrxDomain":"tthcc","subdomain":false,"schema":"","secretkey":"A0eK6wFXpTU9ST82o/FKmbXvQ1wzqueGNcvJVaCv8zhZ","city":"","organiId":"000.00.00.T01","latitude":0,"industry":"","parentID":"","postalcode":"","scripts":"js/common/jquery/jquery-3.2.1.min.js","email":"quantri@quangnam.gov.vn","brief":"","website":"","weekOnMonday":true,"languageUsed":"vi","address2":"","address1":"Quảng Nam","emailQuota":0,"accountPrefix":false,"uriPrefix":"tthcc","camelAPIKey":"60a7874ee4b090eaf9a7935d","byteDataUsed":0,"clusterMembers":[{"address":"10.196.180.69","socket":true,"status":"running"}],"shareDomain":"tthcc","contactor":{"country":"","fname":"","address2":"","city":"","departerment":"","address1":"","sex":"","dayofbirth":"","mname":"","zipcode":"","lname":"","pobox":"","phone":"","postalcode":"","district":"","position":"","state":"","fax":"","email":"","username":"info@inetcloud.vn"}},"pageSize":1000,"dtspageSize":"01/01/1970","type":"ThongKeHoSoMau2","userCode":"tructq1@quangnam.gov.vn","orgID":"000.00.00.T01","reportType":"organ","receiveModesStr":"","userAlias":"Trần Quang Trực","siteID":"60a7650caab66754a1c12d0a","organId":"","from":"1672506000000","dtsfrom":"01/01/2023","to":"1680281999000","dtsto":"31/03/2023","usercode":"tructq1@quangnam.gov.vn","sitePrefix":"smartcloud","group":"SONGANH","username":"Trần Quang Trực","printDate":1678241340638,"printDay":"08","printMonth":"03","printYear":"2023"}, sitereport=com.inet.xportal.nosql.web.model.SiteDataModel@57d5732e, pageSize=1000, type=ThongKeHoSoMau2, userCode=tructq1@quangnam.gov.vn, orgID=000.00.00.T01, reportType=organ, receiveModesStr=, userAlias=Trần Quang Trực, reportResults=[Document{{_id=000.00.17.H47, organName=Sở Nội Vụ tỉnh Quảng Nam, existence=44, receivedOnline=0, receivedOffline=0, received=106, resol_ahead_of_time=52, resol_ontime=58, resol_lated=2, irresol_ontime=38, irresol_lated=0, uuid=000.00.17.H47}}, Document{{_id=000.00.20.H47, organName=Sở Tài nguyên và Môi trường tỉnh Quảng Nam, existence=175, receivedOnline=0, receivedOffline=0, received=233, resol_ahead_of_time=198, resol_ontime=54, resol_lated=16, irresol_ontime=124, irresol_lated=16, uuid=000.00.20.H47}}, Document{{_id=000.00.23.H47, organName=Sở VHTT&amp;DL tỉnh Quảng Nam, existence=12, receivedOnline=0, receivedOffline=0, received=72, resol_ahead_of_time=57, resol_ontime=23, resol_lated=0, irresol_ontime=4, irresol_lated=0, uuid=000.00.23.H47}}, Document{{_id=000.00.21.H47, organName=Sở Thông tin và Truyền thông tỉnh Quảng Nam, existence=1, receivedOnline=0, receivedOffline=0, received=10, resol_ahead_of_time=10, resol_ontime=0, resol_lated=0, irresol_ontime=1, irresol_lated=0, uuid=000.00.21.H47}}, Document{{_id=000.00.25.H47, organName=Sở Y tế tỉnh Quảng Nam, existence=393, receivedOnline=0, receivedOffline=0, received=452, resol_ahead_of_time=393, resol_ontime=52, resol_lated=0, irresol_ontime=391, irresol_lated=9, uuid=000.00.25.H47}}, Document{{_id=000.00.13.H47, organName=Sở Kế hoạch và Đầu tư tỉnh Quảng Nam, existence=143, receivedOnline=0, receivedOffline=0, received=1003, resol_ahead_of_time=629, resol_ontime=390, resol_lated=0, irresol_ontime=127, irresol_lated=0, uuid=000.00.13.H47}}, Document{{_id=000.00.07.H47, organName=Ban quản lý các khu kinh tế và khu công nghiệp tỉnh Quảng Nam, existence=15, receivedOnline=0, receivedOffline=0, received=37, resol_ahead_of_time=32, resol_ontime=11, resol_lated=0, irresol_ontime=9, irresol_lated=0, uuid=000.00.07.H47}}, Document{{_id=000.00.18.H47, organName=Sở Nông nghiệp và Phát triển nông thôn tỉnh Quảng Nam, existence=59, receivedOnline=0, receivedOffline=0, received=989, resol_ahead_of_time=533, resol_ontime=421, resol_lated=0, irresol_ontime=94, irresol_lated=0, uuid=000.00.18.H47}}, Document{{_id=000.00.11.H47, organName=Sở giáo dục và đào tạo tỉnh Quảng Nam, existence=48, receivedOnline=0, receivedOffline=0, received=164, resol_ahead_of_time=125, resol_ontime=29, resol_lated=0, irresol_ontime=58, irresol_lated=0, uuid=000.00.11.H47}}, Document{{_id=000.00.12.H47, organName=Sở Giao thông Vận tải tỉnh Quảng Nam, existence=476, receivedOnline=0, receivedOffline=0, received=3184, resol_ahead_of_time=91, resol_ontime=2841, resol_lated=5, irresol_ontime=721, irresol_lated=0, uuid=000.00.12.H47}}, Document{{_id=000.00.22.H47, organName=Sở Tư pháp tỉnh Quảng Nam, existence=600, receivedOnline=0, receivedOffline=0, received=2515, resol_ahead_of_time=1618, resol_ontime=619, resol_lated=0, irresol_ontime=878, irresol_lated=0, uuid=000.00.22.H47}}, Document{{_id=000.00.24.H47, organName=Sở Xây dựng tỉnh Quảng Nam, existence=267, receivedOnline=0, receivedOffline=0, received=131, resol_ahead_of_time=243, resol_ontime=5, resol_lated=2, irresol_ontime=148, irresol_lated=0, uuid=000.00.24.H47}}, Document{{_id=000.00.16.H47, organName=Sở Ngoại vụ tỉnh Quảng Nam, existence=0, receivedOnline=0, receivedOffline=0, received=3, resol_ahead_of_time=3, resol_ontime=0, resol_lated=0, irresol_ontime=0, irresol_lated=0, uuid=000.00.16.H47}}, Document{{_id=000.00.14.H47, organName=Sở Khoa học và Công nghệ tỉnh Quảng Nam, existence=5, receivedOnline=0, receivedOffline=0, received=17, resol_ahead_of_time=11, resol_ontime=5, resol_lated=0, irresol_ontime=6, irresol_lated=0, uuid=000.00.14.H47}}, Document{{_id=000.00.03.H47, organName=Ban Dân tộc tỉnh Quảng Nam, existence=0, receivedOnline=0, receivedOffline=0, received=1, resol_ahead_of_time=1, resol_ontime=0, resol_lated=0, irresol_ontime=0, irresol_lated=0, uuid=000.00.03.H47}}, Document{{_id=000.00.19.H47, organName=Sở Tài chính tỉnh Quảng Nam, existence=40, receivedOnline=0, receivedOffline=0, received=117, resol_ahead_of_time=0, resol_ontime=156, resol_lated=0, irresol_ontime=0, irresol_lated=1, uuid=000.00.19.H47}}, Document{{_id=000.00.15.H47, organName=Sở LĐTB&amp;XH tỉnh Quảng Nam, existence=954, receivedOnline=0, receivedOffline=0, received=1146, resol_ahead_of_time=904, resol_ontime=572, resol_lated=0, irresol_ontime=624, irresol_lated=0, uuid=000.00.15.H47}}, Document{{_id=000.00.00.H47, organName=Ủy ban nhân dân Tỉnh Quảng Nam, existence=81, receivedOnline=0, receivedOffline=0, received=79, resol_ahead_of_time=66, resol_ontime=10, resol_lated=2, irresol_ontime=82, irresol_lated=0, uuid=000.00.00.H47}}, Document{{_id=000.00.10.H47, organName=Sở Công thương tỉnh Quảng Nam, existence=18, receivedOnline=0, receivedOffline=0, received=4148, resol_ahead_of_time=1837, resol_ontime=2297, resol_lated=0, irresol_ontime=32, irresol_lated=0, uuid=000.00.10.H47}}], siteID=60a7650caab66754a1c12d0a, organId=, from=1672506000000, to=1680281999000, usercode=tructq1@quangnam.gov.vn, sitePrefix=smartcloud, group=SONGANH, username=Trần Quang Trực}</t>
  </si>
  <si>
    <t>com.inet.xportal.framecore.excel.FnExcelCtx@10b3d0fc</t>
  </si>
  <si>
    <t>Sở Nội Vụ tỉnh Quảng Nam</t>
  </si>
  <si>
    <t>Sở Tài nguyên và Môi trường tỉnh Quảng Nam</t>
  </si>
  <si>
    <t>Sở VHTT&amp;DL tỉnh Quảng Nam</t>
  </si>
  <si>
    <t>Sở Thông tin và Truyền thông tỉnh Quảng Nam</t>
  </si>
  <si>
    <t>Sở Y tế tỉnh Quảng Nam</t>
  </si>
  <si>
    <t>Sở Kế hoạch và Đầu tư tỉnh Quảng Nam</t>
  </si>
  <si>
    <t>Ban quản lý các khu kinh tế và khu công nghiệp tỉnh Quảng Nam</t>
  </si>
  <si>
    <t>Sở Nông nghiệp và Phát triển nông thôn tỉnh Quảng Nam</t>
  </si>
  <si>
    <t>Sở giáo dục và đào tạo tỉnh Quảng Nam</t>
  </si>
  <si>
    <t>Sở Giao thông Vận tải tỉnh Quảng Nam</t>
  </si>
  <si>
    <t>Sở Tư pháp tỉnh Quảng Nam</t>
  </si>
  <si>
    <t>Sở Xây dựng tỉnh Quảng Nam</t>
  </si>
  <si>
    <t>Sở Ngoại vụ tỉnh Quảng Nam</t>
  </si>
  <si>
    <t>Sở Khoa học và Công nghệ tỉnh Quảng Nam</t>
  </si>
  <si>
    <t>Ban Dân tộc tỉnh Quảng Nam</t>
  </si>
  <si>
    <t>Sở Tài chính tỉnh Quảng Nam</t>
  </si>
  <si>
    <t>Sở LĐTB&amp;XH tỉnh Quảng Nam</t>
  </si>
  <si>
    <t>Ủy ban nhân dân Tỉnh Quảng Nam</t>
  </si>
  <si>
    <t>Sở Công thương tỉnh Quảng Nam</t>
  </si>
  <si>
    <t>Trần Quang Trực</t>
  </si>
  <si>
    <t>Quảng Nam, Ngày ... Tháng ...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</si>
</sst>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hh:mm\ dd/mm/yyyy"/>
    <numFmt numFmtId="179" formatCode="0;[Red]0"/>
    <numFmt numFmtId="180" formatCode="&quot;Có&quot;;&quot;Có&quot;;&quot;Không&quot;"/>
    <numFmt numFmtId="181" formatCode="&quot;Đúng&quot;;&quot;Đúng&quot;;&quot;Sai&quot;"/>
    <numFmt numFmtId="182" formatCode="&quot;Bật&quot;;&quot;Bật&quot;;&quot;Tắt&quot;"/>
    <numFmt numFmtId="183" formatCode="[$€-2]\ #,##0.00_);[Red]\([$€-2]\ #,##0.00\)"/>
  </numFmts>
  <fonts count="45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1" fontId="0" fillId="0" borderId="0" xfId="0" applyNumberFormat="1" applyAlignment="1">
      <alignment wrapText="1"/>
    </xf>
    <xf numFmtId="0" fontId="4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1" fontId="8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/>
    </xf>
    <xf numFmtId="10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179" fontId="44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8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PageLayoutView="0" workbookViewId="0" topLeftCell="B8">
      <selection activeCell="G24" sqref="G24"/>
    </sheetView>
  </sheetViews>
  <sheetFormatPr defaultColWidth="11.421875" defaultRowHeight="18.75" customHeight="1"/>
  <cols>
    <col min="1" max="1" width="11.140625" style="1" hidden="1" customWidth="1"/>
    <col min="2" max="2" width="9.140625" style="2" customWidth="1"/>
    <col min="3" max="3" width="60.140625" style="3" customWidth="1"/>
    <col min="4" max="6" width="12.00390625" style="3" customWidth="1"/>
    <col min="7" max="7" width="13.00390625" style="3" customWidth="1"/>
    <col min="8" max="10" width="12.00390625" style="3" customWidth="1"/>
    <col min="11" max="12" width="13.28125" style="3" customWidth="1"/>
    <col min="13" max="14" width="12.00390625" style="3" customWidth="1"/>
    <col min="15" max="15" width="12.7109375" style="3" customWidth="1"/>
    <col min="16" max="16" width="13.140625" style="3" customWidth="1"/>
    <col min="17" max="17" width="18.00390625" style="3" customWidth="1"/>
    <col min="18" max="18" width="18.421875" style="3" customWidth="1"/>
    <col min="19" max="21" width="12.00390625" style="3" customWidth="1"/>
    <col min="22" max="16384" width="11.421875" style="1" customWidth="1"/>
  </cols>
  <sheetData>
    <row r="1" spans="1:256" ht="66.75" customHeight="1" hidden="1">
      <c r="A1" s="5" t="s">
        <v>0</v>
      </c>
      <c r="B1" s="6"/>
      <c r="C1" s="7" t="s">
        <v>0</v>
      </c>
      <c r="D1" s="7"/>
      <c r="E1" s="7" t="s">
        <v>0</v>
      </c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0</v>
      </c>
      <c r="IQ1" s="4"/>
      <c r="IR1" s="4"/>
      <c r="IS1" s="4"/>
      <c r="IT1" s="4"/>
      <c r="IU1" s="4"/>
      <c r="IV1" s="4"/>
    </row>
    <row r="2" spans="1:256" ht="6.75" customHeight="1" hidden="1">
      <c r="A2" s="7" t="s">
        <v>44</v>
      </c>
      <c r="B2" s="8"/>
      <c r="C2" s="5" t="s">
        <v>45</v>
      </c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IQ2" s="4"/>
      <c r="IR2" s="4"/>
      <c r="IS2" s="4"/>
      <c r="IT2" s="4"/>
      <c r="IU2" s="4"/>
      <c r="IV2" s="4"/>
    </row>
    <row r="3" spans="1:256" ht="18.75" customHeight="1">
      <c r="A3" s="41" t="s">
        <v>21</v>
      </c>
      <c r="B3" s="41"/>
      <c r="C3" s="41"/>
      <c r="D3" s="41"/>
      <c r="E3" s="41"/>
      <c r="F3" s="9"/>
      <c r="G3" s="9"/>
      <c r="H3" s="9"/>
      <c r="I3" s="44" t="s">
        <v>1</v>
      </c>
      <c r="J3" s="44"/>
      <c r="K3" s="44"/>
      <c r="L3" s="44"/>
      <c r="M3" s="44"/>
      <c r="N3" s="44"/>
      <c r="O3" s="44"/>
      <c r="P3" s="44"/>
      <c r="Q3" s="44"/>
      <c r="R3" s="44"/>
      <c r="S3" s="7"/>
      <c r="T3" s="7"/>
      <c r="U3" s="10"/>
      <c r="IQ3" s="4"/>
      <c r="IR3" s="4"/>
      <c r="IS3" s="4"/>
      <c r="IT3" s="4"/>
      <c r="IU3" s="4"/>
      <c r="IV3" s="4"/>
    </row>
    <row r="4" spans="1:256" ht="18.75" customHeight="1">
      <c r="A4" s="42"/>
      <c r="B4" s="42"/>
      <c r="C4" s="42"/>
      <c r="D4" s="42"/>
      <c r="E4" s="42"/>
      <c r="F4" s="11"/>
      <c r="G4" s="11"/>
      <c r="H4" s="11"/>
      <c r="I4" s="45" t="s">
        <v>2</v>
      </c>
      <c r="J4" s="45"/>
      <c r="K4" s="45"/>
      <c r="L4" s="45"/>
      <c r="M4" s="45"/>
      <c r="N4" s="45"/>
      <c r="O4" s="45"/>
      <c r="P4" s="45"/>
      <c r="Q4" s="45"/>
      <c r="R4" s="45"/>
      <c r="S4" s="7"/>
      <c r="T4" s="7"/>
      <c r="IQ4" s="4"/>
      <c r="IR4" s="4"/>
      <c r="IS4" s="4"/>
      <c r="IT4" s="4"/>
      <c r="IU4" s="4"/>
      <c r="IV4" s="4"/>
    </row>
    <row r="5" spans="1:256" ht="18.75" customHeight="1">
      <c r="A5" s="42"/>
      <c r="B5" s="42"/>
      <c r="C5" s="42"/>
      <c r="D5" s="42"/>
      <c r="E5" s="42"/>
      <c r="F5" s="12"/>
      <c r="G5" s="12"/>
      <c r="H5" s="12"/>
      <c r="I5" s="46" t="s">
        <v>66</v>
      </c>
      <c r="J5" s="46"/>
      <c r="K5" s="46"/>
      <c r="L5" s="46"/>
      <c r="M5" s="46"/>
      <c r="N5" s="46"/>
      <c r="O5" s="46"/>
      <c r="P5" s="46"/>
      <c r="Q5" s="46"/>
      <c r="R5" s="46"/>
      <c r="S5" s="12"/>
      <c r="T5" s="12"/>
      <c r="IQ5" s="4"/>
      <c r="IR5" s="4"/>
      <c r="IS5" s="4"/>
      <c r="IT5" s="4"/>
      <c r="IU5" s="4"/>
      <c r="IV5" s="4"/>
    </row>
    <row r="6" spans="1:21" s="14" customFormat="1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13"/>
      <c r="T6" s="13"/>
      <c r="U6" s="13"/>
    </row>
    <row r="7" spans="1:21" s="14" customFormat="1" ht="18.75" customHeight="1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3"/>
      <c r="T7" s="13"/>
      <c r="U7" s="13"/>
    </row>
    <row r="8" spans="1:21" s="14" customFormat="1" ht="18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18" ht="18.75" customHeight="1">
      <c r="A9" s="18"/>
      <c r="B9" s="35" t="s">
        <v>18</v>
      </c>
      <c r="C9" s="35" t="s">
        <v>3</v>
      </c>
      <c r="D9" s="35" t="s">
        <v>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8.75" customHeight="1">
      <c r="A10" s="18"/>
      <c r="B10" s="35"/>
      <c r="C10" s="35"/>
      <c r="D10" s="35" t="s">
        <v>5</v>
      </c>
      <c r="E10" s="35" t="s">
        <v>6</v>
      </c>
      <c r="F10" s="35" t="s">
        <v>7</v>
      </c>
      <c r="G10" s="36" t="s">
        <v>8</v>
      </c>
      <c r="H10" s="37"/>
      <c r="I10" s="37"/>
      <c r="J10" s="37"/>
      <c r="K10" s="37"/>
      <c r="L10" s="37"/>
      <c r="M10" s="38"/>
      <c r="N10" s="36" t="s">
        <v>9</v>
      </c>
      <c r="O10" s="37"/>
      <c r="P10" s="37"/>
      <c r="Q10" s="38"/>
      <c r="R10" s="35" t="s">
        <v>10</v>
      </c>
    </row>
    <row r="11" spans="1:18" ht="18.75" customHeight="1">
      <c r="A11" s="18"/>
      <c r="B11" s="35"/>
      <c r="C11" s="35"/>
      <c r="D11" s="35"/>
      <c r="E11" s="35"/>
      <c r="F11" s="35"/>
      <c r="G11" s="36" t="s">
        <v>27</v>
      </c>
      <c r="H11" s="37"/>
      <c r="I11" s="38"/>
      <c r="J11" s="36" t="s">
        <v>12</v>
      </c>
      <c r="K11" s="37"/>
      <c r="L11" s="38"/>
      <c r="M11" s="35" t="s">
        <v>13</v>
      </c>
      <c r="N11" s="35" t="s">
        <v>11</v>
      </c>
      <c r="O11" s="35" t="s">
        <v>12</v>
      </c>
      <c r="P11" s="35" t="s">
        <v>14</v>
      </c>
      <c r="Q11" s="39" t="s">
        <v>20</v>
      </c>
      <c r="R11" s="35"/>
    </row>
    <row r="12" spans="1:18" ht="18.75" customHeight="1">
      <c r="A12" s="18"/>
      <c r="B12" s="35"/>
      <c r="C12" s="35"/>
      <c r="D12" s="35"/>
      <c r="E12" s="35"/>
      <c r="F12" s="35"/>
      <c r="G12" s="16" t="s">
        <v>24</v>
      </c>
      <c r="H12" s="16" t="s">
        <v>25</v>
      </c>
      <c r="I12" s="16" t="s">
        <v>26</v>
      </c>
      <c r="J12" s="16" t="s">
        <v>15</v>
      </c>
      <c r="K12" s="16" t="s">
        <v>16</v>
      </c>
      <c r="L12" s="16" t="s">
        <v>26</v>
      </c>
      <c r="M12" s="35"/>
      <c r="N12" s="35"/>
      <c r="O12" s="35"/>
      <c r="P12" s="35"/>
      <c r="Q12" s="40"/>
      <c r="R12" s="35"/>
    </row>
    <row r="13" spans="1:18" ht="18.75" customHeight="1">
      <c r="A13" s="27"/>
      <c r="B13" s="28" t="s">
        <v>35</v>
      </c>
      <c r="C13" s="28" t="s">
        <v>36</v>
      </c>
      <c r="D13" s="28" t="s">
        <v>37</v>
      </c>
      <c r="E13" s="28" t="s">
        <v>38</v>
      </c>
      <c r="F13" s="28" t="s">
        <v>28</v>
      </c>
      <c r="G13" s="28" t="s">
        <v>39</v>
      </c>
      <c r="H13" s="28" t="s">
        <v>40</v>
      </c>
      <c r="I13" s="28" t="s">
        <v>29</v>
      </c>
      <c r="J13" s="28" t="s">
        <v>41</v>
      </c>
      <c r="K13" s="28" t="s">
        <v>42</v>
      </c>
      <c r="L13" s="28" t="s">
        <v>30</v>
      </c>
      <c r="M13" s="28" t="s">
        <v>43</v>
      </c>
      <c r="N13" s="28" t="s">
        <v>31</v>
      </c>
      <c r="O13" s="28" t="s">
        <v>32</v>
      </c>
      <c r="P13" s="28" t="s">
        <v>33</v>
      </c>
      <c r="Q13" s="29" t="s">
        <v>34</v>
      </c>
      <c r="R13" s="28"/>
    </row>
    <row r="14" spans="1:18" ht="18.75" customHeight="1">
      <c r="A14" s="20"/>
      <c r="B14" s="21">
        <v>1</v>
      </c>
      <c r="C14" s="22" t="s">
        <v>46</v>
      </c>
      <c r="D14" s="23">
        <v>44</v>
      </c>
      <c r="E14" s="23">
        <v>106</v>
      </c>
      <c r="F14" s="23">
        <f aca="true" t="shared" si="0" ref="F14:F32">D14+E14</f>
        <v>150</v>
      </c>
      <c r="G14" s="23">
        <v>52</v>
      </c>
      <c r="H14" s="23">
        <v>58</v>
      </c>
      <c r="I14" s="23">
        <f aca="true" t="shared" si="1" ref="I14:I32">G14+H14</f>
        <v>110</v>
      </c>
      <c r="J14" s="23">
        <v>2</v>
      </c>
      <c r="K14" s="23">
        <v>0</v>
      </c>
      <c r="L14" s="23">
        <f aca="true" t="shared" si="2" ref="L14:L32">J14+K14</f>
        <v>2</v>
      </c>
      <c r="M14" s="23">
        <v>38</v>
      </c>
      <c r="N14" s="24">
        <f aca="true" t="shared" si="3" ref="N14:N33">IF(J14&gt;0,J14/F14,1)</f>
        <v>0.013333333333333334</v>
      </c>
      <c r="O14" s="24">
        <f aca="true" t="shared" si="4" ref="O14:O33">IF(L14&gt;0,L14/F14,1)</f>
        <v>0.013333333333333334</v>
      </c>
      <c r="P14" s="24">
        <f aca="true" t="shared" si="5" ref="P14:P33">IF(M14&gt;0,M14/F14,1)</f>
        <v>0.25333333333333335</v>
      </c>
      <c r="Q14" s="24">
        <f aca="true" t="shared" si="6" ref="Q14:Q33">IF((N14+P14)&gt;0,(N14+P14))</f>
        <v>0.26666666666666666</v>
      </c>
      <c r="R14" s="19"/>
    </row>
    <row r="15" spans="1:18" ht="18.75" customHeight="1">
      <c r="A15" s="20"/>
      <c r="B15" s="21">
        <v>2</v>
      </c>
      <c r="C15" s="22" t="s">
        <v>47</v>
      </c>
      <c r="D15" s="23">
        <v>175</v>
      </c>
      <c r="E15" s="23">
        <v>233</v>
      </c>
      <c r="F15" s="23">
        <f t="shared" si="0"/>
        <v>408</v>
      </c>
      <c r="G15" s="23">
        <v>198</v>
      </c>
      <c r="H15" s="23">
        <v>54</v>
      </c>
      <c r="I15" s="23">
        <f t="shared" si="1"/>
        <v>252</v>
      </c>
      <c r="J15" s="23">
        <v>16</v>
      </c>
      <c r="K15" s="23">
        <v>16</v>
      </c>
      <c r="L15" s="23">
        <f t="shared" si="2"/>
        <v>32</v>
      </c>
      <c r="M15" s="23">
        <v>124</v>
      </c>
      <c r="N15" s="24">
        <f t="shared" si="3"/>
        <v>0.0392156862745098</v>
      </c>
      <c r="O15" s="24">
        <f t="shared" si="4"/>
        <v>0.0784313725490196</v>
      </c>
      <c r="P15" s="24">
        <f t="shared" si="5"/>
        <v>0.30392156862745096</v>
      </c>
      <c r="Q15" s="24">
        <f t="shared" si="6"/>
        <v>0.3431372549019608</v>
      </c>
      <c r="R15" s="19"/>
    </row>
    <row r="16" spans="1:18" ht="18.75" customHeight="1">
      <c r="A16" s="20"/>
      <c r="B16" s="21">
        <v>3</v>
      </c>
      <c r="C16" s="22" t="s">
        <v>48</v>
      </c>
      <c r="D16" s="23">
        <v>12</v>
      </c>
      <c r="E16" s="23">
        <v>72</v>
      </c>
      <c r="F16" s="23">
        <f t="shared" si="0"/>
        <v>84</v>
      </c>
      <c r="G16" s="23">
        <v>57</v>
      </c>
      <c r="H16" s="23">
        <v>23</v>
      </c>
      <c r="I16" s="23">
        <f t="shared" si="1"/>
        <v>80</v>
      </c>
      <c r="J16" s="23">
        <v>0</v>
      </c>
      <c r="K16" s="23">
        <v>0</v>
      </c>
      <c r="L16" s="23">
        <f t="shared" si="2"/>
        <v>0</v>
      </c>
      <c r="M16" s="23">
        <v>4</v>
      </c>
      <c r="N16" s="24">
        <f t="shared" si="3"/>
        <v>1</v>
      </c>
      <c r="O16" s="24">
        <f t="shared" si="4"/>
        <v>1</v>
      </c>
      <c r="P16" s="24">
        <f t="shared" si="5"/>
        <v>0.047619047619047616</v>
      </c>
      <c r="Q16" s="24">
        <f t="shared" si="6"/>
        <v>1.0476190476190477</v>
      </c>
      <c r="R16" s="19"/>
    </row>
    <row r="17" spans="1:18" ht="18.75" customHeight="1">
      <c r="A17" s="20"/>
      <c r="B17" s="21">
        <v>4</v>
      </c>
      <c r="C17" s="22" t="s">
        <v>49</v>
      </c>
      <c r="D17" s="23">
        <v>1</v>
      </c>
      <c r="E17" s="23">
        <v>10</v>
      </c>
      <c r="F17" s="23">
        <f t="shared" si="0"/>
        <v>11</v>
      </c>
      <c r="G17" s="23">
        <v>10</v>
      </c>
      <c r="H17" s="23">
        <v>0</v>
      </c>
      <c r="I17" s="23">
        <f t="shared" si="1"/>
        <v>10</v>
      </c>
      <c r="J17" s="23">
        <v>0</v>
      </c>
      <c r="K17" s="23">
        <v>0</v>
      </c>
      <c r="L17" s="23">
        <f t="shared" si="2"/>
        <v>0</v>
      </c>
      <c r="M17" s="23">
        <v>1</v>
      </c>
      <c r="N17" s="24">
        <f t="shared" si="3"/>
        <v>1</v>
      </c>
      <c r="O17" s="24">
        <f t="shared" si="4"/>
        <v>1</v>
      </c>
      <c r="P17" s="24">
        <f t="shared" si="5"/>
        <v>0.09090909090909091</v>
      </c>
      <c r="Q17" s="24">
        <f t="shared" si="6"/>
        <v>1.0909090909090908</v>
      </c>
      <c r="R17" s="19"/>
    </row>
    <row r="18" spans="1:18" ht="18.75" customHeight="1">
      <c r="A18" s="20"/>
      <c r="B18" s="21">
        <v>5</v>
      </c>
      <c r="C18" s="22" t="s">
        <v>50</v>
      </c>
      <c r="D18" s="23">
        <v>393</v>
      </c>
      <c r="E18" s="23">
        <v>452</v>
      </c>
      <c r="F18" s="23">
        <f t="shared" si="0"/>
        <v>845</v>
      </c>
      <c r="G18" s="23">
        <v>393</v>
      </c>
      <c r="H18" s="23">
        <v>52</v>
      </c>
      <c r="I18" s="23">
        <f t="shared" si="1"/>
        <v>445</v>
      </c>
      <c r="J18" s="23">
        <v>0</v>
      </c>
      <c r="K18" s="23">
        <v>9</v>
      </c>
      <c r="L18" s="23">
        <f t="shared" si="2"/>
        <v>9</v>
      </c>
      <c r="M18" s="23">
        <v>391</v>
      </c>
      <c r="N18" s="24">
        <f t="shared" si="3"/>
        <v>1</v>
      </c>
      <c r="O18" s="24">
        <f t="shared" si="4"/>
        <v>0.010650887573964497</v>
      </c>
      <c r="P18" s="24">
        <f t="shared" si="5"/>
        <v>0.46272189349112425</v>
      </c>
      <c r="Q18" s="24">
        <f t="shared" si="6"/>
        <v>1.4627218934911244</v>
      </c>
      <c r="R18" s="19"/>
    </row>
    <row r="19" spans="1:18" ht="18.75" customHeight="1">
      <c r="A19" s="20"/>
      <c r="B19" s="21">
        <v>6</v>
      </c>
      <c r="C19" s="22" t="s">
        <v>51</v>
      </c>
      <c r="D19" s="23">
        <v>143</v>
      </c>
      <c r="E19" s="23">
        <v>1003</v>
      </c>
      <c r="F19" s="23">
        <f t="shared" si="0"/>
        <v>1146</v>
      </c>
      <c r="G19" s="23">
        <v>629</v>
      </c>
      <c r="H19" s="23">
        <v>390</v>
      </c>
      <c r="I19" s="23">
        <f t="shared" si="1"/>
        <v>1019</v>
      </c>
      <c r="J19" s="23">
        <v>0</v>
      </c>
      <c r="K19" s="23">
        <v>0</v>
      </c>
      <c r="L19" s="23">
        <f t="shared" si="2"/>
        <v>0</v>
      </c>
      <c r="M19" s="23">
        <v>127</v>
      </c>
      <c r="N19" s="24">
        <f t="shared" si="3"/>
        <v>1</v>
      </c>
      <c r="O19" s="24">
        <f t="shared" si="4"/>
        <v>1</v>
      </c>
      <c r="P19" s="24">
        <f t="shared" si="5"/>
        <v>0.11082024432809773</v>
      </c>
      <c r="Q19" s="24">
        <f t="shared" si="6"/>
        <v>1.1108202443280977</v>
      </c>
      <c r="R19" s="19"/>
    </row>
    <row r="20" spans="1:18" ht="18.75" customHeight="1">
      <c r="A20" s="20"/>
      <c r="B20" s="21">
        <v>7</v>
      </c>
      <c r="C20" s="22" t="s">
        <v>52</v>
      </c>
      <c r="D20" s="23">
        <v>15</v>
      </c>
      <c r="E20" s="23">
        <v>37</v>
      </c>
      <c r="F20" s="23">
        <f t="shared" si="0"/>
        <v>52</v>
      </c>
      <c r="G20" s="23">
        <v>32</v>
      </c>
      <c r="H20" s="23">
        <v>11</v>
      </c>
      <c r="I20" s="23">
        <f t="shared" si="1"/>
        <v>43</v>
      </c>
      <c r="J20" s="23">
        <v>0</v>
      </c>
      <c r="K20" s="23">
        <v>0</v>
      </c>
      <c r="L20" s="23">
        <f t="shared" si="2"/>
        <v>0</v>
      </c>
      <c r="M20" s="23">
        <v>9</v>
      </c>
      <c r="N20" s="24">
        <f t="shared" si="3"/>
        <v>1</v>
      </c>
      <c r="O20" s="24">
        <f t="shared" si="4"/>
        <v>1</v>
      </c>
      <c r="P20" s="24">
        <f t="shared" si="5"/>
        <v>0.17307692307692307</v>
      </c>
      <c r="Q20" s="24">
        <f t="shared" si="6"/>
        <v>1.1730769230769231</v>
      </c>
      <c r="R20" s="19"/>
    </row>
    <row r="21" spans="1:18" ht="18.75" customHeight="1">
      <c r="A21" s="20"/>
      <c r="B21" s="21">
        <v>8</v>
      </c>
      <c r="C21" s="22" t="s">
        <v>53</v>
      </c>
      <c r="D21" s="23">
        <v>59</v>
      </c>
      <c r="E21" s="23">
        <v>989</v>
      </c>
      <c r="F21" s="23">
        <f t="shared" si="0"/>
        <v>1048</v>
      </c>
      <c r="G21" s="23">
        <v>533</v>
      </c>
      <c r="H21" s="23">
        <v>421</v>
      </c>
      <c r="I21" s="23">
        <f t="shared" si="1"/>
        <v>954</v>
      </c>
      <c r="J21" s="23">
        <v>0</v>
      </c>
      <c r="K21" s="23">
        <v>0</v>
      </c>
      <c r="L21" s="23">
        <f t="shared" si="2"/>
        <v>0</v>
      </c>
      <c r="M21" s="23">
        <v>94</v>
      </c>
      <c r="N21" s="24">
        <f t="shared" si="3"/>
        <v>1</v>
      </c>
      <c r="O21" s="24">
        <f t="shared" si="4"/>
        <v>1</v>
      </c>
      <c r="P21" s="24">
        <f t="shared" si="5"/>
        <v>0.08969465648854962</v>
      </c>
      <c r="Q21" s="24">
        <f t="shared" si="6"/>
        <v>1.0896946564885497</v>
      </c>
      <c r="R21" s="19"/>
    </row>
    <row r="22" spans="1:18" ht="18.75" customHeight="1">
      <c r="A22" s="20"/>
      <c r="B22" s="21">
        <v>9</v>
      </c>
      <c r="C22" s="22" t="s">
        <v>54</v>
      </c>
      <c r="D22" s="23">
        <v>48</v>
      </c>
      <c r="E22" s="23">
        <v>164</v>
      </c>
      <c r="F22" s="23">
        <f t="shared" si="0"/>
        <v>212</v>
      </c>
      <c r="G22" s="23">
        <v>125</v>
      </c>
      <c r="H22" s="23">
        <v>29</v>
      </c>
      <c r="I22" s="23">
        <f t="shared" si="1"/>
        <v>154</v>
      </c>
      <c r="J22" s="23">
        <v>0</v>
      </c>
      <c r="K22" s="23">
        <v>0</v>
      </c>
      <c r="L22" s="23">
        <f t="shared" si="2"/>
        <v>0</v>
      </c>
      <c r="M22" s="23">
        <v>58</v>
      </c>
      <c r="N22" s="24">
        <f t="shared" si="3"/>
        <v>1</v>
      </c>
      <c r="O22" s="24">
        <f t="shared" si="4"/>
        <v>1</v>
      </c>
      <c r="P22" s="24">
        <f t="shared" si="5"/>
        <v>0.27358490566037735</v>
      </c>
      <c r="Q22" s="24">
        <f t="shared" si="6"/>
        <v>1.2735849056603774</v>
      </c>
      <c r="R22" s="19"/>
    </row>
    <row r="23" spans="1:18" ht="18.75" customHeight="1">
      <c r="A23" s="20"/>
      <c r="B23" s="21">
        <v>10</v>
      </c>
      <c r="C23" s="22" t="s">
        <v>55</v>
      </c>
      <c r="D23" s="23">
        <v>476</v>
      </c>
      <c r="E23" s="23">
        <v>3184</v>
      </c>
      <c r="F23" s="23">
        <f t="shared" si="0"/>
        <v>3660</v>
      </c>
      <c r="G23" s="23">
        <v>91</v>
      </c>
      <c r="H23" s="23">
        <v>2841</v>
      </c>
      <c r="I23" s="23">
        <f t="shared" si="1"/>
        <v>2932</v>
      </c>
      <c r="J23" s="23">
        <v>5</v>
      </c>
      <c r="K23" s="23">
        <v>0</v>
      </c>
      <c r="L23" s="23">
        <f t="shared" si="2"/>
        <v>5</v>
      </c>
      <c r="M23" s="23">
        <v>721</v>
      </c>
      <c r="N23" s="24">
        <f t="shared" si="3"/>
        <v>0.001366120218579235</v>
      </c>
      <c r="O23" s="24">
        <f t="shared" si="4"/>
        <v>0.001366120218579235</v>
      </c>
      <c r="P23" s="24">
        <f t="shared" si="5"/>
        <v>0.19699453551912569</v>
      </c>
      <c r="Q23" s="24">
        <f t="shared" si="6"/>
        <v>0.19836065573770492</v>
      </c>
      <c r="R23" s="19"/>
    </row>
    <row r="24" spans="1:18" ht="18.75" customHeight="1">
      <c r="A24" s="20"/>
      <c r="B24" s="21">
        <v>11</v>
      </c>
      <c r="C24" s="22" t="s">
        <v>56</v>
      </c>
      <c r="D24" s="23">
        <v>600</v>
      </c>
      <c r="E24" s="23">
        <v>2515</v>
      </c>
      <c r="F24" s="23">
        <f t="shared" si="0"/>
        <v>3115</v>
      </c>
      <c r="G24" s="23">
        <v>1618</v>
      </c>
      <c r="H24" s="23">
        <v>619</v>
      </c>
      <c r="I24" s="23">
        <f t="shared" si="1"/>
        <v>2237</v>
      </c>
      <c r="J24" s="23">
        <v>0</v>
      </c>
      <c r="K24" s="23">
        <v>0</v>
      </c>
      <c r="L24" s="23">
        <f t="shared" si="2"/>
        <v>0</v>
      </c>
      <c r="M24" s="23">
        <v>878</v>
      </c>
      <c r="N24" s="24">
        <f t="shared" si="3"/>
        <v>1</v>
      </c>
      <c r="O24" s="24">
        <f t="shared" si="4"/>
        <v>1</v>
      </c>
      <c r="P24" s="24">
        <f t="shared" si="5"/>
        <v>0.28186195826645266</v>
      </c>
      <c r="Q24" s="24">
        <f t="shared" si="6"/>
        <v>1.2818619582664526</v>
      </c>
      <c r="R24" s="19"/>
    </row>
    <row r="25" spans="1:18" ht="18.75" customHeight="1">
      <c r="A25" s="20"/>
      <c r="B25" s="21">
        <v>12</v>
      </c>
      <c r="C25" s="22" t="s">
        <v>57</v>
      </c>
      <c r="D25" s="23">
        <v>267</v>
      </c>
      <c r="E25" s="23">
        <v>131</v>
      </c>
      <c r="F25" s="23">
        <f t="shared" si="0"/>
        <v>398</v>
      </c>
      <c r="G25" s="23">
        <v>243</v>
      </c>
      <c r="H25" s="23">
        <v>5</v>
      </c>
      <c r="I25" s="23">
        <f t="shared" si="1"/>
        <v>248</v>
      </c>
      <c r="J25" s="23">
        <v>2</v>
      </c>
      <c r="K25" s="23">
        <v>0</v>
      </c>
      <c r="L25" s="23">
        <f t="shared" si="2"/>
        <v>2</v>
      </c>
      <c r="M25" s="23">
        <v>148</v>
      </c>
      <c r="N25" s="24">
        <f t="shared" si="3"/>
        <v>0.005025125628140704</v>
      </c>
      <c r="O25" s="24">
        <f t="shared" si="4"/>
        <v>0.005025125628140704</v>
      </c>
      <c r="P25" s="24">
        <f t="shared" si="5"/>
        <v>0.37185929648241206</v>
      </c>
      <c r="Q25" s="24">
        <f t="shared" si="6"/>
        <v>0.3768844221105528</v>
      </c>
      <c r="R25" s="19"/>
    </row>
    <row r="26" spans="1:18" ht="18.75" customHeight="1">
      <c r="A26" s="20"/>
      <c r="B26" s="21">
        <v>13</v>
      </c>
      <c r="C26" s="22" t="s">
        <v>58</v>
      </c>
      <c r="D26" s="23">
        <v>0</v>
      </c>
      <c r="E26" s="23">
        <v>3</v>
      </c>
      <c r="F26" s="23">
        <f t="shared" si="0"/>
        <v>3</v>
      </c>
      <c r="G26" s="23">
        <v>3</v>
      </c>
      <c r="H26" s="23">
        <v>0</v>
      </c>
      <c r="I26" s="23">
        <f t="shared" si="1"/>
        <v>3</v>
      </c>
      <c r="J26" s="23">
        <v>0</v>
      </c>
      <c r="K26" s="23">
        <v>0</v>
      </c>
      <c r="L26" s="23">
        <f t="shared" si="2"/>
        <v>0</v>
      </c>
      <c r="M26" s="23">
        <v>0</v>
      </c>
      <c r="N26" s="24">
        <f t="shared" si="3"/>
        <v>1</v>
      </c>
      <c r="O26" s="24">
        <f t="shared" si="4"/>
        <v>1</v>
      </c>
      <c r="P26" s="24">
        <f t="shared" si="5"/>
        <v>1</v>
      </c>
      <c r="Q26" s="24">
        <f t="shared" si="6"/>
        <v>2</v>
      </c>
      <c r="R26" s="19"/>
    </row>
    <row r="27" spans="1:18" ht="18.75" customHeight="1">
      <c r="A27" s="20"/>
      <c r="B27" s="21">
        <v>14</v>
      </c>
      <c r="C27" s="22" t="s">
        <v>59</v>
      </c>
      <c r="D27" s="23">
        <v>5</v>
      </c>
      <c r="E27" s="23">
        <v>17</v>
      </c>
      <c r="F27" s="23">
        <f t="shared" si="0"/>
        <v>22</v>
      </c>
      <c r="G27" s="23">
        <v>11</v>
      </c>
      <c r="H27" s="23">
        <v>5</v>
      </c>
      <c r="I27" s="23">
        <f t="shared" si="1"/>
        <v>16</v>
      </c>
      <c r="J27" s="23">
        <v>0</v>
      </c>
      <c r="K27" s="23">
        <v>0</v>
      </c>
      <c r="L27" s="23">
        <f t="shared" si="2"/>
        <v>0</v>
      </c>
      <c r="M27" s="23">
        <v>6</v>
      </c>
      <c r="N27" s="24">
        <f t="shared" si="3"/>
        <v>1</v>
      </c>
      <c r="O27" s="24">
        <f t="shared" si="4"/>
        <v>1</v>
      </c>
      <c r="P27" s="24">
        <f t="shared" si="5"/>
        <v>0.2727272727272727</v>
      </c>
      <c r="Q27" s="24">
        <f t="shared" si="6"/>
        <v>1.2727272727272727</v>
      </c>
      <c r="R27" s="19"/>
    </row>
    <row r="28" spans="1:18" ht="18.75" customHeight="1">
      <c r="A28" s="20"/>
      <c r="B28" s="21">
        <v>15</v>
      </c>
      <c r="C28" s="22" t="s">
        <v>60</v>
      </c>
      <c r="D28" s="23">
        <v>0</v>
      </c>
      <c r="E28" s="23">
        <v>1</v>
      </c>
      <c r="F28" s="23">
        <f t="shared" si="0"/>
        <v>1</v>
      </c>
      <c r="G28" s="23">
        <v>1</v>
      </c>
      <c r="H28" s="23">
        <v>0</v>
      </c>
      <c r="I28" s="23">
        <f t="shared" si="1"/>
        <v>1</v>
      </c>
      <c r="J28" s="23">
        <v>0</v>
      </c>
      <c r="K28" s="23">
        <v>0</v>
      </c>
      <c r="L28" s="23">
        <f t="shared" si="2"/>
        <v>0</v>
      </c>
      <c r="M28" s="23">
        <v>0</v>
      </c>
      <c r="N28" s="24">
        <f t="shared" si="3"/>
        <v>1</v>
      </c>
      <c r="O28" s="24">
        <f t="shared" si="4"/>
        <v>1</v>
      </c>
      <c r="P28" s="24">
        <f t="shared" si="5"/>
        <v>1</v>
      </c>
      <c r="Q28" s="24">
        <f t="shared" si="6"/>
        <v>2</v>
      </c>
      <c r="R28" s="19"/>
    </row>
    <row r="29" spans="1:18" ht="18.75" customHeight="1">
      <c r="A29" s="20"/>
      <c r="B29" s="21">
        <v>16</v>
      </c>
      <c r="C29" s="22" t="s">
        <v>61</v>
      </c>
      <c r="D29" s="23">
        <v>40</v>
      </c>
      <c r="E29" s="23">
        <v>117</v>
      </c>
      <c r="F29" s="23">
        <f t="shared" si="0"/>
        <v>157</v>
      </c>
      <c r="G29" s="23">
        <v>0</v>
      </c>
      <c r="H29" s="23">
        <v>156</v>
      </c>
      <c r="I29" s="23">
        <f t="shared" si="1"/>
        <v>156</v>
      </c>
      <c r="J29" s="23">
        <v>0</v>
      </c>
      <c r="K29" s="23">
        <v>1</v>
      </c>
      <c r="L29" s="23">
        <f t="shared" si="2"/>
        <v>1</v>
      </c>
      <c r="M29" s="23">
        <v>0</v>
      </c>
      <c r="N29" s="24">
        <f t="shared" si="3"/>
        <v>1</v>
      </c>
      <c r="O29" s="24">
        <f t="shared" si="4"/>
        <v>0.006369426751592357</v>
      </c>
      <c r="P29" s="24">
        <f t="shared" si="5"/>
        <v>1</v>
      </c>
      <c r="Q29" s="24">
        <f t="shared" si="6"/>
        <v>2</v>
      </c>
      <c r="R29" s="19"/>
    </row>
    <row r="30" spans="1:18" ht="18.75" customHeight="1">
      <c r="A30" s="20"/>
      <c r="B30" s="21">
        <v>17</v>
      </c>
      <c r="C30" s="22" t="s">
        <v>62</v>
      </c>
      <c r="D30" s="23">
        <v>954</v>
      </c>
      <c r="E30" s="23">
        <v>1146</v>
      </c>
      <c r="F30" s="23">
        <f t="shared" si="0"/>
        <v>2100</v>
      </c>
      <c r="G30" s="23">
        <v>904</v>
      </c>
      <c r="H30" s="23">
        <v>572</v>
      </c>
      <c r="I30" s="23">
        <f t="shared" si="1"/>
        <v>1476</v>
      </c>
      <c r="J30" s="23">
        <v>0</v>
      </c>
      <c r="K30" s="23">
        <v>0</v>
      </c>
      <c r="L30" s="23">
        <f t="shared" si="2"/>
        <v>0</v>
      </c>
      <c r="M30" s="23">
        <v>624</v>
      </c>
      <c r="N30" s="24">
        <f t="shared" si="3"/>
        <v>1</v>
      </c>
      <c r="O30" s="24">
        <f t="shared" si="4"/>
        <v>1</v>
      </c>
      <c r="P30" s="24">
        <f t="shared" si="5"/>
        <v>0.29714285714285715</v>
      </c>
      <c r="Q30" s="24">
        <f t="shared" si="6"/>
        <v>1.2971428571428572</v>
      </c>
      <c r="R30" s="19"/>
    </row>
    <row r="31" spans="1:18" ht="18.75" customHeight="1">
      <c r="A31" s="20"/>
      <c r="B31" s="21">
        <v>18</v>
      </c>
      <c r="C31" s="22" t="s">
        <v>63</v>
      </c>
      <c r="D31" s="23">
        <v>81</v>
      </c>
      <c r="E31" s="23">
        <v>79</v>
      </c>
      <c r="F31" s="23">
        <f t="shared" si="0"/>
        <v>160</v>
      </c>
      <c r="G31" s="23">
        <v>66</v>
      </c>
      <c r="H31" s="23">
        <v>10</v>
      </c>
      <c r="I31" s="23">
        <f t="shared" si="1"/>
        <v>76</v>
      </c>
      <c r="J31" s="23">
        <v>2</v>
      </c>
      <c r="K31" s="23">
        <v>0</v>
      </c>
      <c r="L31" s="23">
        <f t="shared" si="2"/>
        <v>2</v>
      </c>
      <c r="M31" s="23">
        <v>82</v>
      </c>
      <c r="N31" s="24">
        <f t="shared" si="3"/>
        <v>0.0125</v>
      </c>
      <c r="O31" s="24">
        <f t="shared" si="4"/>
        <v>0.0125</v>
      </c>
      <c r="P31" s="24">
        <f t="shared" si="5"/>
        <v>0.5125</v>
      </c>
      <c r="Q31" s="24">
        <f t="shared" si="6"/>
        <v>0.5249999999999999</v>
      </c>
      <c r="R31" s="19"/>
    </row>
    <row r="32" spans="1:18" ht="18.75" customHeight="1">
      <c r="A32" s="20"/>
      <c r="B32" s="21">
        <v>19</v>
      </c>
      <c r="C32" s="22" t="s">
        <v>64</v>
      </c>
      <c r="D32" s="23">
        <v>18</v>
      </c>
      <c r="E32" s="23">
        <v>4148</v>
      </c>
      <c r="F32" s="23">
        <f t="shared" si="0"/>
        <v>4166</v>
      </c>
      <c r="G32" s="23">
        <v>1837</v>
      </c>
      <c r="H32" s="23">
        <v>2297</v>
      </c>
      <c r="I32" s="23">
        <f t="shared" si="1"/>
        <v>4134</v>
      </c>
      <c r="J32" s="23">
        <v>0</v>
      </c>
      <c r="K32" s="23">
        <v>0</v>
      </c>
      <c r="L32" s="23">
        <f t="shared" si="2"/>
        <v>0</v>
      </c>
      <c r="M32" s="23">
        <v>32</v>
      </c>
      <c r="N32" s="24">
        <f t="shared" si="3"/>
        <v>1</v>
      </c>
      <c r="O32" s="24">
        <f t="shared" si="4"/>
        <v>1</v>
      </c>
      <c r="P32" s="24">
        <f t="shared" si="5"/>
        <v>0.007681228996639462</v>
      </c>
      <c r="Q32" s="24">
        <f t="shared" si="6"/>
        <v>1.0076812289966395</v>
      </c>
      <c r="R32" s="19"/>
    </row>
    <row r="33" spans="1:18" ht="18.75" customHeight="1">
      <c r="A33" s="17"/>
      <c r="B33" s="31" t="s">
        <v>19</v>
      </c>
      <c r="C33" s="31"/>
      <c r="D33" s="25">
        <f>SUM(D14:D32)</f>
        <v>3331</v>
      </c>
      <c r="E33" s="25">
        <f>SUM(E14:E32)</f>
        <v>14407</v>
      </c>
      <c r="F33" s="25">
        <f>SUM(F14:F32)</f>
        <v>17738</v>
      </c>
      <c r="G33" s="30">
        <f>SUM(G14:G32)</f>
        <v>6803</v>
      </c>
      <c r="H33" s="30">
        <f>SUM(G14:G32)</f>
        <v>6803</v>
      </c>
      <c r="I33" s="30">
        <f>SUM(G14:G32)</f>
        <v>6803</v>
      </c>
      <c r="J33" s="30">
        <f>SUM(G14:G32)</f>
        <v>6803</v>
      </c>
      <c r="K33" s="30">
        <f>SUM(G14:G32)</f>
        <v>6803</v>
      </c>
      <c r="L33" s="30">
        <f>SUM(G14:G32)</f>
        <v>6803</v>
      </c>
      <c r="M33" s="30">
        <f>SUM(G14:G32)</f>
        <v>6803</v>
      </c>
      <c r="N33" s="26">
        <f t="shared" si="3"/>
        <v>0.38352689141955126</v>
      </c>
      <c r="O33" s="26">
        <f t="shared" si="4"/>
        <v>0.38352689141955126</v>
      </c>
      <c r="P33" s="26">
        <f t="shared" si="5"/>
        <v>0.38352689141955126</v>
      </c>
      <c r="Q33" s="26">
        <f t="shared" si="6"/>
        <v>0.7670537828391025</v>
      </c>
      <c r="R33" s="30"/>
    </row>
    <row r="34" ht="18.75" customHeight="1">
      <c r="A34" s="15"/>
    </row>
    <row r="35" spans="13:18" ht="18.75" customHeight="1">
      <c r="M35" s="32" t="s">
        <v>17</v>
      </c>
      <c r="N35" s="32"/>
      <c r="O35" s="32"/>
      <c r="P35" s="32"/>
      <c r="Q35" s="32"/>
      <c r="R35" s="32"/>
    </row>
    <row r="37" spans="13:18" ht="18.75" customHeight="1">
      <c r="M37" s="34"/>
      <c r="N37" s="34"/>
      <c r="O37" s="34"/>
      <c r="P37" s="34"/>
      <c r="Q37" s="34"/>
      <c r="R37" s="34"/>
    </row>
    <row r="38" spans="13:18" ht="18.75" customHeight="1">
      <c r="M38" s="34"/>
      <c r="N38" s="34"/>
      <c r="O38" s="34"/>
      <c r="P38" s="34"/>
      <c r="Q38" s="34"/>
      <c r="R38" s="34"/>
    </row>
    <row r="39" spans="13:18" ht="18.75" customHeight="1">
      <c r="M39" s="34"/>
      <c r="N39" s="34"/>
      <c r="O39" s="34"/>
      <c r="P39" s="34"/>
      <c r="Q39" s="34"/>
      <c r="R39" s="34"/>
    </row>
    <row r="40" spans="13:18" ht="18.75" customHeight="1">
      <c r="M40" s="34"/>
      <c r="N40" s="34"/>
      <c r="O40" s="34"/>
      <c r="P40" s="34"/>
      <c r="Q40" s="34"/>
      <c r="R40" s="34"/>
    </row>
    <row r="41" spans="13:18" ht="18.75" customHeight="1">
      <c r="M41" s="33" t="s">
        <v>65</v>
      </c>
      <c r="N41" s="33"/>
      <c r="O41" s="33"/>
      <c r="P41" s="33"/>
      <c r="Q41" s="33"/>
      <c r="R41" s="33"/>
    </row>
    <row r="68" ht="16.5"/>
  </sheetData>
  <sheetProtection selectLockedCells="1" selectUnlockedCells="1"/>
  <mergeCells count="28">
    <mergeCell ref="A3:E3"/>
    <mergeCell ref="A4:E4"/>
    <mergeCell ref="A5:E5"/>
    <mergeCell ref="A6:R6"/>
    <mergeCell ref="A7:R7"/>
    <mergeCell ref="I3:R3"/>
    <mergeCell ref="I4:R4"/>
    <mergeCell ref="I5:R5"/>
    <mergeCell ref="N10:Q10"/>
    <mergeCell ref="Q11:Q12"/>
    <mergeCell ref="G10:M10"/>
    <mergeCell ref="G11:I11"/>
    <mergeCell ref="J11:L11"/>
    <mergeCell ref="B9:B12"/>
    <mergeCell ref="C9:C12"/>
    <mergeCell ref="D9:R9"/>
    <mergeCell ref="D10:D12"/>
    <mergeCell ref="E10:E12"/>
    <mergeCell ref="B33:C33"/>
    <mergeCell ref="M35:R35"/>
    <mergeCell ref="M41:R41"/>
    <mergeCell ref="M37:R40"/>
    <mergeCell ref="O11:O12"/>
    <mergeCell ref="P11:P12"/>
    <mergeCell ref="F10:F12"/>
    <mergeCell ref="R10:R12"/>
    <mergeCell ref="M11:M12"/>
    <mergeCell ref="N11:N12"/>
  </mergeCells>
  <printOptions/>
  <pageMargins left="0.09027777777777778" right="0.09027777777777778" top="0.09027777777777778" bottom="0.35694444444444445" header="0.5118055555555555" footer="0.09027777777777778"/>
  <pageSetup firstPageNumber="1" useFirstPageNumber="1" fitToHeight="1000" fitToWidth="1" horizontalDpi="300" verticalDpi="300" orientation="landscape" paperSize="9"/>
  <headerFooter alignWithMargins="0">
    <oddFooter>&amp;R&amp;"Times New Roman,Regular"&amp;12Trang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Nhâm Thiện Sĩ</dc:creator>
  <cp:keywords/>
  <dc:description/>
  <cp:lastModifiedBy>ismail - [2010]</cp:lastModifiedBy>
  <dcterms:created xsi:type="dcterms:W3CDTF">2021-04-01T15:43:44Z</dcterms:created>
  <dcterms:modified xsi:type="dcterms:W3CDTF">2023-03-20T07:30:11Z</dcterms:modified>
  <cp:category/>
  <cp:version/>
  <cp:contentType/>
  <cp:contentStatus/>
</cp:coreProperties>
</file>